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<sst xmlns="http://schemas.openxmlformats.org/spreadsheetml/2006/main" count="832" uniqueCount="66">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</sst>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94" sqref="Y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7126.599999999991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150211.1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/>
      <c r="AA8" s="62"/>
      <c r="AB8" s="62"/>
      <c r="AC8" s="62"/>
      <c r="AD8" s="129"/>
      <c r="AE8" s="129"/>
      <c r="AF8" s="130">
        <f>SUM(D8:AE8)+C8-AG9+AG16+AG25</f>
        <v>45403.506620000204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189487.00000000003</v>
      </c>
      <c r="C9" s="132">
        <f t="shared" si="0"/>
        <v>67226.50000000004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1040.3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31335.199999999997</v>
      </c>
      <c r="X9" s="90">
        <f t="shared" si="0"/>
        <v>9862.899999999998</v>
      </c>
      <c r="Y9" s="90">
        <f t="shared" si="0"/>
        <v>3018.4999999999995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172139.19999999998</v>
      </c>
      <c r="AH9" s="90">
        <f>AH10+AH15+AH24+AH33+AH47+AH52+AH54+AH61+AH62+AH71+AH72+AH76+AH88+AH81+AH83+AH82+AH69+AH89+AH91+AH90+AH70+AH40+AH92</f>
        <v>84574.30000000005</v>
      </c>
      <c r="AI9" s="133"/>
      <c r="AJ9" s="133"/>
    </row>
    <row r="10" spans="1:36" s="142" customFormat="1" ht="15.75">
      <c r="A10" s="138" t="s">
        <v>4</v>
      </c>
      <c r="B10" s="139">
        <f>18308.1+568+52</f>
        <v>18928.1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/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20359.899999999998</v>
      </c>
      <c r="AH10" s="140">
        <f>B10+C10-AG10</f>
        <v>5336.5</v>
      </c>
      <c r="AJ10" s="143"/>
    </row>
    <row r="11" spans="1:36" s="142" customFormat="1" ht="15.75">
      <c r="A11" s="144" t="s">
        <v>5</v>
      </c>
      <c r="B11" s="139">
        <f>17320.1+477.4+50+52</f>
        <v>17899.5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/>
      <c r="AA11" s="140"/>
      <c r="AB11" s="140"/>
      <c r="AC11" s="140"/>
      <c r="AD11" s="140"/>
      <c r="AE11" s="140"/>
      <c r="AF11" s="140"/>
      <c r="AG11" s="140">
        <f t="shared" si="1"/>
        <v>19420.2</v>
      </c>
      <c r="AH11" s="140">
        <f>B11+C11-AG11</f>
        <v>3909.900000000005</v>
      </c>
      <c r="AJ11" s="143"/>
    </row>
    <row r="12" spans="1:36" s="142" customFormat="1" ht="15.75">
      <c r="A12" s="144" t="s">
        <v>2</v>
      </c>
      <c r="B12" s="145">
        <f>109.7+0.6</f>
        <v>110.3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38.7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918.2999999999986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1387.8999999999949</v>
      </c>
      <c r="AJ14" s="143"/>
    </row>
    <row r="15" spans="1:36" s="142" customFormat="1" ht="15" customHeight="1">
      <c r="A15" s="138" t="s">
        <v>6</v>
      </c>
      <c r="B15" s="139">
        <f>41794.5-150.8</f>
        <v>41643.7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33104.4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5282.4+671.5</f>
        <v>5953.9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28316.5</v>
      </c>
      <c r="AH17" s="140">
        <f t="shared" si="3"/>
        <v>18105.059999999983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693.5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2.1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464.6</v>
      </c>
      <c r="AH19" s="140">
        <f t="shared" si="3"/>
        <v>2015.8999999999983</v>
      </c>
      <c r="AJ19" s="143"/>
    </row>
    <row r="20" spans="1:36" s="142" customFormat="1" ht="15.75">
      <c r="A20" s="144" t="s">
        <v>2</v>
      </c>
      <c r="B20" s="139">
        <f>1345.8-150.8+0.1</f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611.1</v>
      </c>
      <c r="AH21" s="140">
        <f t="shared" si="3"/>
        <v>964.5999999999998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2905.699999999997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14.5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231.5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2281.8000000000015</v>
      </c>
      <c r="AH23" s="140">
        <f>B23+C23-AG23</f>
        <v>9242.999999999996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46.2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33083.899999999994</v>
      </c>
      <c r="AH24" s="140">
        <f t="shared" si="3"/>
        <v>18011.30000000001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49">
        <f t="shared" si="1"/>
        <v>17194.6</v>
      </c>
      <c r="AH25" s="149">
        <f t="shared" si="3"/>
        <v>0.10000000000218279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46.2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33083.899999999994</v>
      </c>
      <c r="AH32" s="140">
        <f>AH24-AH30</f>
        <v>17920.40000000001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81.5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302.8</v>
      </c>
      <c r="AH34" s="140">
        <f t="shared" si="6"/>
        <v>89.89999999999998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4.3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69.2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85.10000000000014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2.80000000000004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160.20000000000007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811.6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1396.3999999999999</v>
      </c>
      <c r="AH40" s="140">
        <f aca="true" t="shared" si="8" ref="AH40:AH45">B40+C40-AG40</f>
        <v>307.7000000000003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5.2000000000000455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73.1</v>
      </c>
      <c r="AH46" s="140">
        <f>AH40-AH41-AH42-AH43-AH44-AH45</f>
        <v>41.7000000000003</v>
      </c>
      <c r="AJ46" s="143"/>
    </row>
    <row r="47" spans="1:36" s="142" customFormat="1" ht="17.25" customHeight="1">
      <c r="A47" s="138" t="s">
        <v>43</v>
      </c>
      <c r="B47" s="145">
        <f>8106.7-26.4-2000</f>
        <v>6080.3</v>
      </c>
      <c r="C47" s="139">
        <v>2988.9000000000015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44.6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4620.400000000001</v>
      </c>
      <c r="AH47" s="140">
        <f>B47+C47-AG47</f>
        <v>4448.8</v>
      </c>
      <c r="AJ47" s="143"/>
    </row>
    <row r="48" spans="1:36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104.20000000000002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15.6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4359.600000000001</v>
      </c>
      <c r="AH49" s="140">
        <f>B49+C49-AG49</f>
        <v>3060.4000000000024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727.5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27.5</v>
      </c>
      <c r="X51" s="140">
        <f t="shared" si="10"/>
        <v>2.3999999999999986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1284.1999999999978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v>1044.8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12909.999999999998</v>
      </c>
      <c r="AH52" s="140">
        <f aca="true" t="shared" si="11" ref="AH52:AH59">B52+C52-AG52</f>
        <v>2698.2999999999975</v>
      </c>
      <c r="AJ52" s="143"/>
    </row>
    <row r="53" spans="1:36" s="142" customFormat="1" ht="15" customHeight="1">
      <c r="A53" s="144" t="s">
        <v>2</v>
      </c>
      <c r="B53" s="139">
        <f>1788.4-114-700</f>
        <v>974.4000000000001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99.19999999999948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2145.6</v>
      </c>
      <c r="AH54" s="140">
        <f t="shared" si="11"/>
        <v>1099.9</v>
      </c>
      <c r="AI54" s="143"/>
      <c r="AJ54" s="143"/>
    </row>
    <row r="55" spans="1:36" s="142" customFormat="1" ht="15.75">
      <c r="A55" s="144" t="s">
        <v>5</v>
      </c>
      <c r="B55" s="139">
        <v>1306.2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786.7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1367.9</v>
      </c>
      <c r="AH55" s="140">
        <f t="shared" si="11"/>
        <v>174.69999999999982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752.8000000000002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8.599999999999909</v>
      </c>
      <c r="X60" s="140">
        <f t="shared" si="12"/>
        <v>0</v>
      </c>
      <c r="Y60" s="140">
        <f t="shared" si="12"/>
        <v>15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715.5000000000005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20.3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31.3</v>
      </c>
      <c r="AH61" s="140">
        <f aca="true" t="shared" si="14" ref="AH61:AH67">B61+C61-AG61</f>
        <v>115.99999999999999</v>
      </c>
      <c r="AJ61" s="143"/>
    </row>
    <row r="62" spans="1:36" s="142" customFormat="1" ht="15" customHeight="1">
      <c r="A62" s="138" t="s">
        <v>11</v>
      </c>
      <c r="B62" s="139">
        <f>4441.9-400-152.8</f>
        <v>3889.0999999999995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78.4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2715.7999999999997</v>
      </c>
      <c r="AH62" s="140">
        <f t="shared" si="14"/>
        <v>6327.700000000001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685.6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1582.2</v>
      </c>
      <c r="AH63" s="140">
        <f t="shared" si="14"/>
        <v>1853.7999999999995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284.4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53.4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156.29999999999998</v>
      </c>
      <c r="AH65" s="140">
        <f t="shared" si="14"/>
        <v>873.6000000000001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738.5999999999996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276.40000000000003</v>
      </c>
      <c r="X68" s="140">
        <f t="shared" si="15"/>
        <v>25.000000000000007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707.5</v>
      </c>
      <c r="AH68" s="140">
        <f>AH62-AH63-AH66-AH67-AH65-AH64</f>
        <v>3012.2000000000016</v>
      </c>
      <c r="AJ68" s="143"/>
    </row>
    <row r="69" spans="1:36" s="142" customFormat="1" ht="31.5">
      <c r="A69" s="138" t="s">
        <v>45</v>
      </c>
      <c r="B69" s="139">
        <f>2253.9-52-504</f>
        <v>1697.9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11.600000000000136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1001.1+504</f>
        <v>1505.1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237.0999999999999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f>40+40+49.5+25+28+494.3+39.7+41+96+43+328.2+25+4+775.1+30-154.3-700-21</f>
        <v>1183.5000000000002</v>
      </c>
      <c r="C72" s="139">
        <v>3018.8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3053.2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88+31-0.1</f>
        <v>118.9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640.4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1.2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</v>
      </c>
      <c r="AH75" s="158">
        <f t="shared" si="16"/>
        <v>147.79999999999998</v>
      </c>
      <c r="AJ75" s="143"/>
    </row>
    <row r="76" spans="1:36" s="162" customFormat="1" ht="15.75">
      <c r="A76" s="161" t="s">
        <v>48</v>
      </c>
      <c r="B76" s="139">
        <f>743.8+242.3-600</f>
        <v>386.0999999999999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181.19999999999987</v>
      </c>
      <c r="AJ76" s="143"/>
    </row>
    <row r="77" spans="1:36" s="162" customFormat="1" ht="15.75">
      <c r="A77" s="144" t="s">
        <v>5</v>
      </c>
      <c r="B77" s="139">
        <v>199.6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0.29999999999998295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>
        <f t="shared" si="13"/>
        <v>3773.6</v>
      </c>
      <c r="AH90" s="140">
        <f t="shared" si="16"/>
        <v>1886.7999999999997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189487.00000000003</v>
      </c>
      <c r="C94" s="136">
        <f t="shared" si="17"/>
        <v>67226.50000000004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1040.3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31335.199999999997</v>
      </c>
      <c r="X94" s="91">
        <f t="shared" si="17"/>
        <v>9862.899999999998</v>
      </c>
      <c r="Y94" s="91">
        <f t="shared" si="17"/>
        <v>3018.4999999999995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172139.19999999998</v>
      </c>
      <c r="AH94" s="91">
        <f>AH10+AH15+AH24+AH33+AH47+AH52+AH54+AH61+AH62+AH69+AH71+AH72+AH76+AH81+AH82+AH83+AH88+AH89+AH90+AH91+AH70+AH40+AH92</f>
        <v>84574.30000000005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59671.49999999999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8041.7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</v>
      </c>
      <c r="X95" s="72">
        <f t="shared" si="18"/>
        <v>5573.5</v>
      </c>
      <c r="Y95" s="72">
        <f t="shared" si="18"/>
        <v>2941.5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52562.1</v>
      </c>
      <c r="AH95" s="72">
        <f>B95+C95-AG95</f>
        <v>24337.959999999985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2460.3999999999996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72">
        <f>B96+C96-AG96</f>
        <v>8775.099999999997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72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987.1999999999999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2.1</v>
      </c>
      <c r="W98" s="72">
        <f t="shared" si="21"/>
        <v>65.9</v>
      </c>
      <c r="X98" s="72">
        <f t="shared" si="21"/>
        <v>53.4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72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2.5999999999999996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</v>
      </c>
      <c r="W99" s="72">
        <f t="shared" si="22"/>
        <v>1010.3000000000001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7741.000000000001</v>
      </c>
      <c r="AH99" s="72">
        <f>B99+C99-AG99</f>
        <v>4761.400000000002</v>
      </c>
    </row>
    <row r="100" spans="1:34" ht="12.75">
      <c r="A100" s="137" t="s">
        <v>35</v>
      </c>
      <c r="B100" s="20">
        <f>B94-B95-B96-B97-B98-B99</f>
        <v>118112.40000000004</v>
      </c>
      <c r="C100" s="20">
        <f aca="true" t="shared" si="24" ref="C100:AE100">C94-C95-C96-C97-C98-C99</f>
        <v>34206.64000000005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164.40000000000003</v>
      </c>
      <c r="K100" s="92">
        <f t="shared" si="24"/>
        <v>2007.8</v>
      </c>
      <c r="L100" s="92">
        <f t="shared" si="24"/>
        <v>11483.900000000001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2738.0999999999995</v>
      </c>
      <c r="W100" s="92">
        <f t="shared" si="24"/>
        <v>15170.8</v>
      </c>
      <c r="X100" s="92">
        <f t="shared" si="24"/>
        <v>4218.799999999997</v>
      </c>
      <c r="Y100" s="92">
        <f t="shared" si="24"/>
        <v>61.999999999999545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108530.59999999999</v>
      </c>
      <c r="AH100" s="92">
        <f>AH94-AH95-AH96-AH97-AH98-AH99</f>
        <v>43788.44000000007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2019-07-29T12:54:36Z</cp:lastPrinted>
  <dcterms:created xsi:type="dcterms:W3CDTF">2002-11-05T08:53:00Z</dcterms:created>
  <dcterms:modified xsi:type="dcterms:W3CDTF">2019-07-30T11:37:35Z</dcterms:modified>
  <cp:category/>
  <cp:version/>
  <cp:contentType/>
  <cp:contentStatus/>
</cp:coreProperties>
</file>